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BOURÁNÍ V AREÁLU ZZN\DZS\"/>
    </mc:Choice>
  </mc:AlternateContent>
  <xr:revisionPtr revIDLastSave="0" documentId="8_{387E4ACA-7B51-45C1-9390-69671CF1E721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39" i="12"/>
  <c r="AC39" i="12"/>
  <c r="AD3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1" i="12"/>
  <c r="K11" i="12"/>
  <c r="O11" i="12"/>
  <c r="U11" i="12"/>
  <c r="G12" i="12"/>
  <c r="I12" i="12"/>
  <c r="I11" i="12" s="1"/>
  <c r="K12" i="12"/>
  <c r="M12" i="12"/>
  <c r="M11" i="12" s="1"/>
  <c r="O12" i="12"/>
  <c r="Q12" i="12"/>
  <c r="Q11" i="12" s="1"/>
  <c r="U12" i="12"/>
  <c r="G15" i="12"/>
  <c r="I15" i="12"/>
  <c r="I14" i="12" s="1"/>
  <c r="K15" i="12"/>
  <c r="M15" i="12"/>
  <c r="O15" i="12"/>
  <c r="Q15" i="12"/>
  <c r="Q14" i="12" s="1"/>
  <c r="U15" i="12"/>
  <c r="G17" i="12"/>
  <c r="M17" i="12" s="1"/>
  <c r="I17" i="12"/>
  <c r="K17" i="12"/>
  <c r="K14" i="12" s="1"/>
  <c r="O17" i="12"/>
  <c r="Q17" i="12"/>
  <c r="U17" i="12"/>
  <c r="U14" i="12" s="1"/>
  <c r="G18" i="12"/>
  <c r="I18" i="12"/>
  <c r="K18" i="12"/>
  <c r="M18" i="12"/>
  <c r="O18" i="12"/>
  <c r="Q18" i="12"/>
  <c r="U18" i="12"/>
  <c r="G19" i="12"/>
  <c r="G14" i="12" s="1"/>
  <c r="I19" i="12"/>
  <c r="K19" i="12"/>
  <c r="O19" i="12"/>
  <c r="O14" i="12" s="1"/>
  <c r="Q19" i="12"/>
  <c r="U19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5" i="12"/>
  <c r="G26" i="12"/>
  <c r="I26" i="12"/>
  <c r="I25" i="12" s="1"/>
  <c r="K26" i="12"/>
  <c r="M26" i="12"/>
  <c r="O26" i="12"/>
  <c r="Q26" i="12"/>
  <c r="Q25" i="12" s="1"/>
  <c r="U26" i="12"/>
  <c r="G28" i="12"/>
  <c r="M28" i="12" s="1"/>
  <c r="I28" i="12"/>
  <c r="K28" i="12"/>
  <c r="K25" i="12" s="1"/>
  <c r="O28" i="12"/>
  <c r="Q28" i="12"/>
  <c r="U28" i="12"/>
  <c r="U25" i="12" s="1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O25" i="12" s="1"/>
  <c r="Q34" i="12"/>
  <c r="U34" i="12"/>
  <c r="I35" i="12"/>
  <c r="Q35" i="12"/>
  <c r="G36" i="12"/>
  <c r="M36" i="12" s="1"/>
  <c r="M35" i="12" s="1"/>
  <c r="I36" i="12"/>
  <c r="K36" i="12"/>
  <c r="K35" i="12" s="1"/>
  <c r="O36" i="12"/>
  <c r="O35" i="12" s="1"/>
  <c r="Q36" i="12"/>
  <c r="U36" i="12"/>
  <c r="U35" i="12" s="1"/>
  <c r="I20" i="1"/>
  <c r="I19" i="1"/>
  <c r="I18" i="1"/>
  <c r="I17" i="1"/>
  <c r="I16" i="1"/>
  <c r="I52" i="1"/>
  <c r="G27" i="1"/>
  <c r="F40" i="1"/>
  <c r="G23" i="1" s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9" i="1" l="1"/>
  <c r="G24" i="1"/>
  <c r="G28" i="1"/>
  <c r="M25" i="12"/>
  <c r="G35" i="12"/>
  <c r="M19" i="12"/>
  <c r="M14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<sst xmlns="http://schemas.openxmlformats.org/spreadsheetml/2006/main" count="233" uniqueCount="148">
  <si>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</si>
  <si>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</si>
  <si>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</si>
  <si>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</si>
  <si>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</si>
  <si>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</si>
  <si>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</si>
  <si>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</si>
  <si>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</si>
  <si>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</si>
  <si>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</si>
  <si>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</si>
  <si>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</si>
  <si>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</si>
  <si>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</si>
  <si>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</si>
  <si>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</si>
  <si>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</si>
  <si>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</si>
  <si>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</si>
  <si>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</si>
  <si>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</si>
  <si>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</si>
  <si>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</si>
  <si>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</si>
  <si>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</si>
  <si>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</si>
  <si>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</si>
  <si>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</si>
  <si>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</si>
  <si>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</si>
  <si>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</si>
  <si>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</si>
  <si>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</si>
  <si>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</si>
  <si>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</si>
  <si>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</si>
  <si>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</si>
  <si>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</si>
  <si>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</si>
  <si>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</si>
  <si>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</si>
  <si>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areál ZZN Český Brod</t>
  </si>
  <si>
    <t>Rozpočet:</t>
  </si>
  <si>
    <t>Misto</t>
  </si>
  <si>
    <t>ing. Martin Škorpík</t>
  </si>
  <si>
    <t>Odstranění staveb v areálu ZZN Český Brod</t>
  </si>
  <si>
    <t>Město Český Brod</t>
  </si>
  <si>
    <t>Husovo náměstí 70</t>
  </si>
  <si>
    <t>Český Brod</t>
  </si>
  <si>
    <t>28201</t>
  </si>
  <si>
    <t>00235334</t>
  </si>
  <si>
    <t>Rozpočet</t>
  </si>
  <si>
    <t>Celkem za stavbu</t>
  </si>
  <si>
    <t>CZK</t>
  </si>
  <si>
    <t>Rekapitulace dílů</t>
  </si>
  <si>
    <t>Typ dílu</t>
  </si>
  <si>
    <t>5</t>
  </si>
  <si>
    <t>Komunikace</t>
  </si>
  <si>
    <t>96</t>
  </si>
  <si>
    <t>Bourání konstrukcí</t>
  </si>
  <si>
    <t>97</t>
  </si>
  <si>
    <t>Odvoz suti</t>
  </si>
  <si>
    <t>98</t>
  </si>
  <si>
    <t>Demolice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</si>
  <si>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</si>
  <si>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</si>
  <si>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</si>
  <si>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</si>
  <si>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</si>
  <si>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</si>
  <si>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</si>
  <si>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</si>
  <si>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</si>
  <si>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</si>
  <si>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</si>
  <si>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</si>
  <si>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</si>
  <si>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</si>
  <si>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</si>
  <si>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</si>
  <si>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</si>
  <si>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</si>
  <si>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</si>
  <si>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</si>
  <si>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</si>
  <si>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</si>
  <si>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</si>
  <si>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</si>
  <si>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</si>
  <si>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</si>
  <si>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</si>
  <si>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</si>
  <si>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</si>
  <si>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</si>
  <si>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</si>
  <si>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564831111R00</t>
  </si>
  <si>
    <t>Podklad ze štěrkodrti po zhutnění tloušťky 10 cm</t>
  </si>
  <si>
    <t>m2</t>
  </si>
  <si>
    <t>POL1_0</t>
  </si>
  <si>
    <t>SO 04 - přístavek:10,4</t>
  </si>
  <si>
    <t>VV</t>
  </si>
  <si>
    <t>767996804R00</t>
  </si>
  <si>
    <t>Demontáž atypických ocelových konstr. do 500 kg</t>
  </si>
  <si>
    <t>kg</t>
  </si>
  <si>
    <t>SO 04 - ocelová násypka:350</t>
  </si>
  <si>
    <t>979096211R00</t>
  </si>
  <si>
    <t>Drcení stavební suti mobilní drticí jednotkou</t>
  </si>
  <si>
    <t>t</t>
  </si>
  <si>
    <t>SO 04 - beton, cihly:148,5</t>
  </si>
  <si>
    <t>979096205R00</t>
  </si>
  <si>
    <t>Plnění mobilní drticí jednotky stavební sutí</t>
  </si>
  <si>
    <t>979990121R00</t>
  </si>
  <si>
    <t>Poplatek za skládku suti , nerecyklvatelné materiály</t>
  </si>
  <si>
    <t>979081111R00</t>
  </si>
  <si>
    <t>Odvoz suti a vybour. hmot na skládku do 1 km</t>
  </si>
  <si>
    <t>979081121R00</t>
  </si>
  <si>
    <t>Příplatek k odvozu za každý další 1 km</t>
  </si>
  <si>
    <t>skládka Radim:2,5*17</t>
  </si>
  <si>
    <t>979082111R00</t>
  </si>
  <si>
    <t>Vnitrostaveništní doprava suti do 10 m</t>
  </si>
  <si>
    <t>979082121R00</t>
  </si>
  <si>
    <t>Příplatek k vnitrost. dopravě suti za dalších 5 m</t>
  </si>
  <si>
    <t>148,5*2</t>
  </si>
  <si>
    <t>981131311R00</t>
  </si>
  <si>
    <t>Demolice hal rozebráním,podíl kons.do 10%, ocelová konstrukce a zdivo</t>
  </si>
  <si>
    <t>m3</t>
  </si>
  <si>
    <t>SO 04 - přístavek k hale:8,7*4,85</t>
  </si>
  <si>
    <t>981011313R00</t>
  </si>
  <si>
    <t>Demolice budov,zdivo,podíl kce.do 20%,MVC,post.roz</t>
  </si>
  <si>
    <t>SO - 04 přístavek:</t>
  </si>
  <si>
    <t>vyšší část:38,5*5</t>
  </si>
  <si>
    <t>nižší část:20,6*10,79</t>
  </si>
  <si>
    <t>část schodiště:1,4*2,7*2,4</t>
  </si>
  <si>
    <t>981-1</t>
  </si>
  <si>
    <t>Příplatek za výsuvné plošiny</t>
  </si>
  <si>
    <t>kpl</t>
  </si>
  <si>
    <t>981-2</t>
  </si>
  <si>
    <t>Příplatek ze autojeřáb</t>
  </si>
  <si>
    <t>998981123R00</t>
  </si>
  <si>
    <t>Přesun hmot demolice postup. rozebíráním v. do 21m</t>
  </si>
  <si>
    <t>2,99+0,36</t>
  </si>
  <si>
    <t/>
  </si>
  <si>
    <t>SUM</t>
  </si>
  <si>
    <t>POPUZIV</t>
  </si>
  <si>
    <t>END</t>
  </si>
  <si>
    <t>ZADÁNÍ STAVBY PRO VÝBĚR ZHOTOVITELE</t>
  </si>
  <si>
    <t>VYÝKAZ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</si>
</sst>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146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Pol'!AC39</f>
        <v>0</v>
      </c>
      <c r="G39" s="148">
        <f>'Rozpočet Pol'!AD39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Pol'!G11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Pol'!G14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Pol'!G25</f>
        <v>0</v>
      </c>
      <c r="J50" s="185"/>
    </row>
    <row r="51" spans="1:10" ht="25.5" customHeight="1" x14ac:dyDescent="0.2">
      <c r="A51" s="163"/>
      <c r="B51" s="177" t="s">
        <v>65</v>
      </c>
      <c r="C51" s="178" t="s">
        <v>66</v>
      </c>
      <c r="D51" s="179"/>
      <c r="E51" s="179"/>
      <c r="F51" s="186" t="s">
        <v>23</v>
      </c>
      <c r="G51" s="187"/>
      <c r="H51" s="187"/>
      <c r="I51" s="188">
        <f>'Rozpočet Pol'!G35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147</v>
      </c>
      <c r="B1" s="195"/>
      <c r="C1" s="195"/>
      <c r="D1" s="195"/>
      <c r="E1" s="195"/>
      <c r="F1" s="195"/>
      <c r="G1" s="195"/>
      <c r="AE1" t="s">
        <v>70</v>
      </c>
    </row>
    <row r="2" spans="1:60" ht="24.95" customHeight="1" x14ac:dyDescent="0.2">
      <c r="A2" s="202" t="s">
        <v>69</v>
      </c>
      <c r="B2" s="196"/>
      <c r="C2" s="197" t="s">
        <v>46</v>
      </c>
      <c r="D2" s="198"/>
      <c r="E2" s="198"/>
      <c r="F2" s="198"/>
      <c r="G2" s="204"/>
      <c r="AE2" t="s">
        <v>71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72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73</v>
      </c>
    </row>
    <row r="5" spans="1:60" hidden="1" x14ac:dyDescent="0.2">
      <c r="A5" s="206" t="s">
        <v>74</v>
      </c>
      <c r="B5" s="207"/>
      <c r="C5" s="208"/>
      <c r="D5" s="209"/>
      <c r="E5" s="209"/>
      <c r="F5" s="209"/>
      <c r="G5" s="210"/>
      <c r="AE5" t="s">
        <v>75</v>
      </c>
    </row>
    <row r="7" spans="1:60" ht="38.25" x14ac:dyDescent="0.2">
      <c r="A7" s="215" t="s">
        <v>76</v>
      </c>
      <c r="B7" s="216" t="s">
        <v>77</v>
      </c>
      <c r="C7" s="216" t="s">
        <v>78</v>
      </c>
      <c r="D7" s="215" t="s">
        <v>79</v>
      </c>
      <c r="E7" s="215" t="s">
        <v>80</v>
      </c>
      <c r="F7" s="211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18" t="s">
        <v>93</v>
      </c>
    </row>
    <row r="8" spans="1:60" x14ac:dyDescent="0.2">
      <c r="A8" s="236" t="s">
        <v>94</v>
      </c>
      <c r="B8" s="237" t="s">
        <v>57</v>
      </c>
      <c r="C8" s="238" t="s">
        <v>58</v>
      </c>
      <c r="D8" s="239"/>
      <c r="E8" s="240"/>
      <c r="F8" s="241"/>
      <c r="G8" s="241">
        <f>SUMIF(AE9:AE10,"&lt;&gt;NOR",G9:G10)</f>
        <v>0</v>
      </c>
      <c r="H8" s="241"/>
      <c r="I8" s="241">
        <f>SUM(I9:I10)</f>
        <v>0</v>
      </c>
      <c r="J8" s="241"/>
      <c r="K8" s="241">
        <f>SUM(K9:K10)</f>
        <v>0</v>
      </c>
      <c r="L8" s="241"/>
      <c r="M8" s="241">
        <f>SUM(M9:M10)</f>
        <v>0</v>
      </c>
      <c r="N8" s="217"/>
      <c r="O8" s="217">
        <f>SUM(O9:O10)</f>
        <v>2.9952000000000001</v>
      </c>
      <c r="P8" s="217"/>
      <c r="Q8" s="217">
        <f>SUM(Q9:Q10)</f>
        <v>0</v>
      </c>
      <c r="R8" s="217"/>
      <c r="S8" s="217"/>
      <c r="T8" s="236"/>
      <c r="U8" s="217">
        <f>SUM(U9:U10)</f>
        <v>0.24</v>
      </c>
      <c r="AE8" t="s">
        <v>95</v>
      </c>
    </row>
    <row r="9" spans="1:60" outlineLevel="1" x14ac:dyDescent="0.2">
      <c r="A9" s="213">
        <v>1</v>
      </c>
      <c r="B9" s="219" t="s">
        <v>96</v>
      </c>
      <c r="C9" s="263" t="s">
        <v>97</v>
      </c>
      <c r="D9" s="221" t="s">
        <v>98</v>
      </c>
      <c r="E9" s="228">
        <v>10.4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0.28799999999999998</v>
      </c>
      <c r="O9" s="222">
        <f>ROUND(E9*N9,5)</f>
        <v>2.9952000000000001</v>
      </c>
      <c r="P9" s="222">
        <v>0</v>
      </c>
      <c r="Q9" s="222">
        <f>ROUND(E9*P9,5)</f>
        <v>0</v>
      </c>
      <c r="R9" s="222"/>
      <c r="S9" s="222"/>
      <c r="T9" s="223">
        <v>2.3E-2</v>
      </c>
      <c r="U9" s="222">
        <f>ROUND(E9*T9,2)</f>
        <v>0.24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4" t="s">
        <v>100</v>
      </c>
      <c r="D10" s="224"/>
      <c r="E10" s="229">
        <v>10.4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101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14" t="s">
        <v>94</v>
      </c>
      <c r="B11" s="220" t="s">
        <v>59</v>
      </c>
      <c r="C11" s="265" t="s">
        <v>60</v>
      </c>
      <c r="D11" s="225"/>
      <c r="E11" s="230"/>
      <c r="F11" s="233"/>
      <c r="G11" s="233">
        <f>SUMIF(AE12:AE13,"&lt;&gt;NOR",G12:G13)</f>
        <v>0</v>
      </c>
      <c r="H11" s="233"/>
      <c r="I11" s="233">
        <f>SUM(I12:I13)</f>
        <v>0</v>
      </c>
      <c r="J11" s="233"/>
      <c r="K11" s="233">
        <f>SUM(K12:K13)</f>
        <v>0</v>
      </c>
      <c r="L11" s="233"/>
      <c r="M11" s="233">
        <f>SUM(M12:M13)</f>
        <v>0</v>
      </c>
      <c r="N11" s="226"/>
      <c r="O11" s="226">
        <f>SUM(O12:O13)</f>
        <v>1.7500000000000002E-2</v>
      </c>
      <c r="P11" s="226"/>
      <c r="Q11" s="226">
        <f>SUM(Q12:Q13)</f>
        <v>0.35</v>
      </c>
      <c r="R11" s="226"/>
      <c r="S11" s="226"/>
      <c r="T11" s="227"/>
      <c r="U11" s="226">
        <f>SUM(U12:U13)</f>
        <v>12.95</v>
      </c>
      <c r="AE11" t="s">
        <v>95</v>
      </c>
    </row>
    <row r="12" spans="1:60" outlineLevel="1" x14ac:dyDescent="0.2">
      <c r="A12" s="213">
        <v>2</v>
      </c>
      <c r="B12" s="219" t="s">
        <v>102</v>
      </c>
      <c r="C12" s="263" t="s">
        <v>103</v>
      </c>
      <c r="D12" s="221" t="s">
        <v>104</v>
      </c>
      <c r="E12" s="228">
        <v>350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5.0000000000000002E-5</v>
      </c>
      <c r="O12" s="222">
        <f>ROUND(E12*N12,5)</f>
        <v>1.7500000000000002E-2</v>
      </c>
      <c r="P12" s="222">
        <v>1E-3</v>
      </c>
      <c r="Q12" s="222">
        <f>ROUND(E12*P12,5)</f>
        <v>0.35</v>
      </c>
      <c r="R12" s="222"/>
      <c r="S12" s="222"/>
      <c r="T12" s="223">
        <v>3.6999999999999998E-2</v>
      </c>
      <c r="U12" s="222">
        <f>ROUND(E12*T12,2)</f>
        <v>12.95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99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19"/>
      <c r="C13" s="264" t="s">
        <v>105</v>
      </c>
      <c r="D13" s="224"/>
      <c r="E13" s="229">
        <v>350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101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14" t="s">
        <v>94</v>
      </c>
      <c r="B14" s="220" t="s">
        <v>61</v>
      </c>
      <c r="C14" s="265" t="s">
        <v>62</v>
      </c>
      <c r="D14" s="225"/>
      <c r="E14" s="230"/>
      <c r="F14" s="233"/>
      <c r="G14" s="233">
        <f>SUMIF(AE15:AE24,"&lt;&gt;NOR",G15:G24)</f>
        <v>0</v>
      </c>
      <c r="H14" s="233"/>
      <c r="I14" s="233">
        <f>SUM(I15:I24)</f>
        <v>0</v>
      </c>
      <c r="J14" s="233"/>
      <c r="K14" s="233">
        <f>SUM(K15:K24)</f>
        <v>0</v>
      </c>
      <c r="L14" s="233"/>
      <c r="M14" s="233">
        <f>SUM(M15:M24)</f>
        <v>0</v>
      </c>
      <c r="N14" s="226"/>
      <c r="O14" s="226">
        <f>SUM(O15:O24)</f>
        <v>0</v>
      </c>
      <c r="P14" s="226"/>
      <c r="Q14" s="226">
        <f>SUM(Q15:Q24)</f>
        <v>0</v>
      </c>
      <c r="R14" s="226"/>
      <c r="S14" s="226"/>
      <c r="T14" s="227"/>
      <c r="U14" s="226">
        <f>SUM(U15:U24)</f>
        <v>179.14</v>
      </c>
      <c r="AE14" t="s">
        <v>95</v>
      </c>
    </row>
    <row r="15" spans="1:60" outlineLevel="1" x14ac:dyDescent="0.2">
      <c r="A15" s="213">
        <v>3</v>
      </c>
      <c r="B15" s="219" t="s">
        <v>106</v>
      </c>
      <c r="C15" s="263" t="s">
        <v>107</v>
      </c>
      <c r="D15" s="221" t="s">
        <v>108</v>
      </c>
      <c r="E15" s="228">
        <v>148.5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19"/>
      <c r="C16" s="264" t="s">
        <v>109</v>
      </c>
      <c r="D16" s="224"/>
      <c r="E16" s="229">
        <v>148.5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101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4</v>
      </c>
      <c r="B17" s="219" t="s">
        <v>110</v>
      </c>
      <c r="C17" s="263" t="s">
        <v>111</v>
      </c>
      <c r="D17" s="221" t="s">
        <v>108</v>
      </c>
      <c r="E17" s="228">
        <v>148.5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4.5999999999999999E-2</v>
      </c>
      <c r="U17" s="222">
        <f>ROUND(E17*T17,2)</f>
        <v>6.83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5</v>
      </c>
      <c r="B18" s="219" t="s">
        <v>112</v>
      </c>
      <c r="C18" s="263" t="s">
        <v>113</v>
      </c>
      <c r="D18" s="221" t="s">
        <v>108</v>
      </c>
      <c r="E18" s="228">
        <v>2.5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6</v>
      </c>
      <c r="B19" s="219" t="s">
        <v>114</v>
      </c>
      <c r="C19" s="263" t="s">
        <v>115</v>
      </c>
      <c r="D19" s="221" t="s">
        <v>108</v>
      </c>
      <c r="E19" s="228">
        <v>2.5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0.49</v>
      </c>
      <c r="U19" s="222">
        <f>ROUND(E19*T19,2)</f>
        <v>1.23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7</v>
      </c>
      <c r="B20" s="219" t="s">
        <v>116</v>
      </c>
      <c r="C20" s="263" t="s">
        <v>117</v>
      </c>
      <c r="D20" s="221" t="s">
        <v>108</v>
      </c>
      <c r="E20" s="228">
        <v>42.5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19"/>
      <c r="C21" s="264" t="s">
        <v>118</v>
      </c>
      <c r="D21" s="224"/>
      <c r="E21" s="229">
        <v>42.5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101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8</v>
      </c>
      <c r="B22" s="219" t="s">
        <v>119</v>
      </c>
      <c r="C22" s="263" t="s">
        <v>120</v>
      </c>
      <c r="D22" s="221" t="s">
        <v>108</v>
      </c>
      <c r="E22" s="228">
        <v>148.5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0.94199999999999995</v>
      </c>
      <c r="U22" s="222">
        <f>ROUND(E22*T22,2)</f>
        <v>139.88999999999999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99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9</v>
      </c>
      <c r="B23" s="219" t="s">
        <v>121</v>
      </c>
      <c r="C23" s="263" t="s">
        <v>122</v>
      </c>
      <c r="D23" s="221" t="s">
        <v>108</v>
      </c>
      <c r="E23" s="228">
        <v>297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0.105</v>
      </c>
      <c r="U23" s="222">
        <f>ROUND(E23*T23,2)</f>
        <v>31.19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4" t="s">
        <v>123</v>
      </c>
      <c r="D24" s="224"/>
      <c r="E24" s="229">
        <v>297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101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94</v>
      </c>
      <c r="B25" s="220" t="s">
        <v>63</v>
      </c>
      <c r="C25" s="265" t="s">
        <v>64</v>
      </c>
      <c r="D25" s="225"/>
      <c r="E25" s="230"/>
      <c r="F25" s="233"/>
      <c r="G25" s="233">
        <f>SUMIF(AE26:AE34,"&lt;&gt;NOR",G26:G34)</f>
        <v>0</v>
      </c>
      <c r="H25" s="233"/>
      <c r="I25" s="233">
        <f>SUM(I26:I34)</f>
        <v>0</v>
      </c>
      <c r="J25" s="233"/>
      <c r="K25" s="233">
        <f>SUM(K26:K34)</f>
        <v>0</v>
      </c>
      <c r="L25" s="233"/>
      <c r="M25" s="233">
        <f>SUM(M26:M34)</f>
        <v>0</v>
      </c>
      <c r="N25" s="226"/>
      <c r="O25" s="226">
        <f>SUM(O26:O34)</f>
        <v>0.35304000000000002</v>
      </c>
      <c r="P25" s="226"/>
      <c r="Q25" s="226">
        <f>SUM(Q26:Q34)</f>
        <v>148.34610000000001</v>
      </c>
      <c r="R25" s="226"/>
      <c r="S25" s="226"/>
      <c r="T25" s="227"/>
      <c r="U25" s="226">
        <f>SUM(U26:U34)</f>
        <v>268.28999999999996</v>
      </c>
      <c r="AE25" t="s">
        <v>95</v>
      </c>
    </row>
    <row r="26" spans="1:60" ht="22.5" outlineLevel="1" x14ac:dyDescent="0.2">
      <c r="A26" s="213">
        <v>10</v>
      </c>
      <c r="B26" s="219" t="s">
        <v>124</v>
      </c>
      <c r="C26" s="263" t="s">
        <v>125</v>
      </c>
      <c r="D26" s="221" t="s">
        <v>126</v>
      </c>
      <c r="E26" s="228">
        <v>42.195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1.2999999999999999E-4</v>
      </c>
      <c r="O26" s="222">
        <f>ROUND(E26*N26,5)</f>
        <v>5.4900000000000001E-3</v>
      </c>
      <c r="P26" s="222">
        <v>0</v>
      </c>
      <c r="Q26" s="222">
        <f>ROUND(E26*P26,5)</f>
        <v>0</v>
      </c>
      <c r="R26" s="222"/>
      <c r="S26" s="222"/>
      <c r="T26" s="223">
        <v>0.251</v>
      </c>
      <c r="U26" s="222">
        <f>ROUND(E26*T26,2)</f>
        <v>10.59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19"/>
      <c r="C27" s="264" t="s">
        <v>127</v>
      </c>
      <c r="D27" s="224"/>
      <c r="E27" s="229">
        <v>42.195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11</v>
      </c>
      <c r="B28" s="219" t="s">
        <v>128</v>
      </c>
      <c r="C28" s="263" t="s">
        <v>129</v>
      </c>
      <c r="D28" s="221" t="s">
        <v>126</v>
      </c>
      <c r="E28" s="228">
        <v>423.846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8.1999999999999998E-4</v>
      </c>
      <c r="O28" s="222">
        <f>ROUND(E28*N28,5)</f>
        <v>0.34755000000000003</v>
      </c>
      <c r="P28" s="222">
        <v>0.35</v>
      </c>
      <c r="Q28" s="222">
        <f>ROUND(E28*P28,5)</f>
        <v>148.34610000000001</v>
      </c>
      <c r="R28" s="222"/>
      <c r="S28" s="222"/>
      <c r="T28" s="223">
        <v>0.60799999999999998</v>
      </c>
      <c r="U28" s="222">
        <f>ROUND(E28*T28,2)</f>
        <v>257.7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99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19"/>
      <c r="C29" s="264" t="s">
        <v>130</v>
      </c>
      <c r="D29" s="224"/>
      <c r="E29" s="229"/>
      <c r="F29" s="232"/>
      <c r="G29" s="232"/>
      <c r="H29" s="232"/>
      <c r="I29" s="232"/>
      <c r="J29" s="232"/>
      <c r="K29" s="232"/>
      <c r="L29" s="232"/>
      <c r="M29" s="232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101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19"/>
      <c r="C30" s="264" t="s">
        <v>131</v>
      </c>
      <c r="D30" s="224"/>
      <c r="E30" s="229">
        <v>192.5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101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19"/>
      <c r="C31" s="264" t="s">
        <v>132</v>
      </c>
      <c r="D31" s="224"/>
      <c r="E31" s="229">
        <v>222.274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101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19"/>
      <c r="C32" s="264" t="s">
        <v>133</v>
      </c>
      <c r="D32" s="224"/>
      <c r="E32" s="229">
        <v>9.0719999999999992</v>
      </c>
      <c r="F32" s="232"/>
      <c r="G32" s="232"/>
      <c r="H32" s="232"/>
      <c r="I32" s="232"/>
      <c r="J32" s="232"/>
      <c r="K32" s="232"/>
      <c r="L32" s="232"/>
      <c r="M32" s="232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101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12</v>
      </c>
      <c r="B33" s="219" t="s">
        <v>134</v>
      </c>
      <c r="C33" s="263" t="s">
        <v>135</v>
      </c>
      <c r="D33" s="221" t="s">
        <v>136</v>
      </c>
      <c r="E33" s="228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13</v>
      </c>
      <c r="B34" s="219" t="s">
        <v>137</v>
      </c>
      <c r="C34" s="263" t="s">
        <v>138</v>
      </c>
      <c r="D34" s="221" t="s">
        <v>136</v>
      </c>
      <c r="E34" s="228">
        <v>1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99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14" t="s">
        <v>94</v>
      </c>
      <c r="B35" s="220" t="s">
        <v>65</v>
      </c>
      <c r="C35" s="265" t="s">
        <v>66</v>
      </c>
      <c r="D35" s="225"/>
      <c r="E35" s="230"/>
      <c r="F35" s="233"/>
      <c r="G35" s="233">
        <f>SUMIF(AE36:AE37,"&lt;&gt;NOR",G36:G37)</f>
        <v>0</v>
      </c>
      <c r="H35" s="233"/>
      <c r="I35" s="233">
        <f>SUM(I36:I37)</f>
        <v>0</v>
      </c>
      <c r="J35" s="233"/>
      <c r="K35" s="233">
        <f>SUM(K36:K37)</f>
        <v>0</v>
      </c>
      <c r="L35" s="233"/>
      <c r="M35" s="233">
        <f>SUM(M36:M37)</f>
        <v>0</v>
      </c>
      <c r="N35" s="226"/>
      <c r="O35" s="226">
        <f>SUM(O36:O37)</f>
        <v>0</v>
      </c>
      <c r="P35" s="226"/>
      <c r="Q35" s="226">
        <f>SUM(Q36:Q37)</f>
        <v>0</v>
      </c>
      <c r="R35" s="226"/>
      <c r="S35" s="226"/>
      <c r="T35" s="227"/>
      <c r="U35" s="226">
        <f>SUM(U36:U37)</f>
        <v>9.6199999999999992</v>
      </c>
      <c r="AE35" t="s">
        <v>95</v>
      </c>
    </row>
    <row r="36" spans="1:60" outlineLevel="1" x14ac:dyDescent="0.2">
      <c r="A36" s="213">
        <v>14</v>
      </c>
      <c r="B36" s="219" t="s">
        <v>139</v>
      </c>
      <c r="C36" s="263" t="s">
        <v>140</v>
      </c>
      <c r="D36" s="221" t="s">
        <v>108</v>
      </c>
      <c r="E36" s="228">
        <v>3.35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2.8719999999999999</v>
      </c>
      <c r="U36" s="222">
        <f>ROUND(E36*T36,2)</f>
        <v>9.6199999999999992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99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2"/>
      <c r="B37" s="243"/>
      <c r="C37" s="266" t="s">
        <v>141</v>
      </c>
      <c r="D37" s="244"/>
      <c r="E37" s="245">
        <v>3.35</v>
      </c>
      <c r="F37" s="246"/>
      <c r="G37" s="246"/>
      <c r="H37" s="246"/>
      <c r="I37" s="246"/>
      <c r="J37" s="246"/>
      <c r="K37" s="246"/>
      <c r="L37" s="246"/>
      <c r="M37" s="246"/>
      <c r="N37" s="247"/>
      <c r="O37" s="247"/>
      <c r="P37" s="247"/>
      <c r="Q37" s="247"/>
      <c r="R37" s="247"/>
      <c r="S37" s="247"/>
      <c r="T37" s="248"/>
      <c r="U37" s="247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101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6"/>
      <c r="B38" s="7" t="s">
        <v>142</v>
      </c>
      <c r="C38" s="267" t="s">
        <v>142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A39" s="249"/>
      <c r="B39" s="250">
        <v>26</v>
      </c>
      <c r="C39" s="268" t="s">
        <v>142</v>
      </c>
      <c r="D39" s="251"/>
      <c r="E39" s="251"/>
      <c r="F39" s="251"/>
      <c r="G39" s="262">
        <f>G8+G11+G14+G25+G35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143</v>
      </c>
    </row>
    <row r="40" spans="1:60" x14ac:dyDescent="0.2">
      <c r="A40" s="6"/>
      <c r="B40" s="7" t="s">
        <v>142</v>
      </c>
      <c r="C40" s="267" t="s">
        <v>142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142</v>
      </c>
      <c r="C41" s="267" t="s">
        <v>142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2">
        <v>33</v>
      </c>
      <c r="B42" s="252"/>
      <c r="C42" s="269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3"/>
      <c r="B43" s="254"/>
      <c r="C43" s="270"/>
      <c r="D43" s="254"/>
      <c r="E43" s="254"/>
      <c r="F43" s="254"/>
      <c r="G43" s="25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144</v>
      </c>
    </row>
    <row r="44" spans="1:60" x14ac:dyDescent="0.2">
      <c r="A44" s="256"/>
      <c r="B44" s="257"/>
      <c r="C44" s="271"/>
      <c r="D44" s="257"/>
      <c r="E44" s="257"/>
      <c r="F44" s="257"/>
      <c r="G44" s="258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6"/>
      <c r="B45" s="257"/>
      <c r="C45" s="271"/>
      <c r="D45" s="257"/>
      <c r="E45" s="257"/>
      <c r="F45" s="257"/>
      <c r="G45" s="25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6"/>
      <c r="B46" s="257"/>
      <c r="C46" s="271"/>
      <c r="D46" s="257"/>
      <c r="E46" s="257"/>
      <c r="F46" s="257"/>
      <c r="G46" s="258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59"/>
      <c r="B47" s="260"/>
      <c r="C47" s="272"/>
      <c r="D47" s="260"/>
      <c r="E47" s="260"/>
      <c r="F47" s="260"/>
      <c r="G47" s="261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142</v>
      </c>
      <c r="C48" s="267" t="s">
        <v>142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273"/>
      <c r="AE49" t="s">
        <v>145</v>
      </c>
    </row>
  </sheetData>
  <mergeCells count="6">
    <mergeCell ref="A1:G1"/>
    <mergeCell ref="C2:G2"/>
    <mergeCell ref="C3:G3"/>
    <mergeCell ref="C4:G4"/>
    <mergeCell ref="A42:C42"/>
    <mergeCell ref="A43:G4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2023-06-29T07:55:53Z</dcterms:modified>
</cp:coreProperties>
</file>